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50"/>
  </bookViews>
  <sheets>
    <sheet name="vendita" sheetId="2" r:id="rId1"/>
  </sheets>
  <definedNames>
    <definedName name="_xlnm.Print_Area" localSheetId="0">vendita!$B$1:$H$36</definedName>
    <definedName name="nome_cliente">#REF!</definedName>
    <definedName name="prodotti">#REF!</definedName>
    <definedName name="Z_AC89A9C5_8EF9_4EFE_BC9D_298932900FB1_.wvu.PrintArea" localSheetId="0" hidden="1">vendita!$B$1:$H$35</definedName>
  </definedNames>
  <calcPr calcId="145621"/>
  <customWorkbookViews>
    <customWorkbookView name="Utente Windows - Visualizzazione personale" guid="{AC89A9C5-8EF9-4EFE-BC9D-298932900FB1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D36" i="2" l="1"/>
  <c r="D35" i="2"/>
  <c r="D34" i="2"/>
  <c r="D33" i="2"/>
  <c r="D32" i="2"/>
  <c r="D31" i="2"/>
  <c r="D30" i="2"/>
  <c r="D29" i="2"/>
  <c r="D28" i="2"/>
  <c r="D27" i="2"/>
  <c r="D26" i="2"/>
  <c r="D25" i="2"/>
  <c r="D24" i="2"/>
  <c r="H37" i="2" l="1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38" i="2" l="1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10"/>
            <color indexed="58"/>
            <rFont val="Trebuchet MS"/>
            <family val="2"/>
          </rPr>
          <t xml:space="preserve">www.excelling.it:
</t>
        </r>
        <r>
          <rPr>
            <sz val="8"/>
            <color indexed="8"/>
            <rFont val="Trebuchet MS"/>
            <family val="2"/>
          </rPr>
          <t>inserire il pagamento desiderato (per esempio, a vista, a 30 giorni data, a 60 giorni vista ecc.)</t>
        </r>
      </text>
    </comment>
    <comment ref="E23" authorId="0">
      <text>
        <r>
          <rPr>
            <b/>
            <sz val="10"/>
            <color indexed="58"/>
            <rFont val="Trebuchet MS"/>
            <family val="2"/>
          </rPr>
          <t xml:space="preserve">www.excelling.it:
</t>
        </r>
        <r>
          <rPr>
            <sz val="8"/>
            <color indexed="8"/>
            <rFont val="Trebuchet MS"/>
            <family val="2"/>
          </rPr>
          <t>inserisci le quantità</t>
        </r>
      </text>
    </comment>
    <comment ref="G23" authorId="0">
      <text>
        <r>
          <rPr>
            <b/>
            <sz val="10"/>
            <color indexed="58"/>
            <rFont val="Trebuchet MS"/>
            <family val="2"/>
          </rPr>
          <t xml:space="preserve">www.excelling.it:
</t>
        </r>
        <r>
          <rPr>
            <sz val="8"/>
            <color indexed="8"/>
            <rFont val="Trebuchet MS"/>
            <family val="2"/>
          </rPr>
          <t>inserisci le quantità</t>
        </r>
      </text>
    </comment>
  </commentList>
</comments>
</file>

<file path=xl/sharedStrings.xml><?xml version="1.0" encoding="utf-8"?>
<sst xmlns="http://schemas.openxmlformats.org/spreadsheetml/2006/main" count="101" uniqueCount="96">
  <si>
    <t>IMPORTO</t>
  </si>
  <si>
    <t>Apitraz-Striscie PVC</t>
  </si>
  <si>
    <t>A.P.A.U.</t>
  </si>
  <si>
    <t>Associazione Produttori Apisti Umbri</t>
  </si>
  <si>
    <t xml:space="preserve">Apivar Striscie PVC </t>
  </si>
  <si>
    <t xml:space="preserve">Apistan Striscie PVC </t>
  </si>
  <si>
    <t xml:space="preserve">Api Life Var (Tavolette Verdi) </t>
  </si>
  <si>
    <t>MAQS</t>
  </si>
  <si>
    <t>Apibioxal (Acido Ossalico gr. 175)</t>
  </si>
  <si>
    <t>Apibioxal (Acido Ossalico gr. 350)</t>
  </si>
  <si>
    <t>PRODOTTO DISPONIBILE</t>
  </si>
  <si>
    <t xml:space="preserve">Apiguard Vaschette </t>
  </si>
  <si>
    <t>CONFEZIONI DA ORDINARE</t>
  </si>
  <si>
    <t>PREZZO PER CONFEZIONE           (IVA INCLUSA)</t>
  </si>
  <si>
    <t>LE CONFEZIONI RICHIESTE SERVONO PER TRATTARE NR. ALVEARI</t>
  </si>
  <si>
    <t>(Vaschetta             per 1/2 Alveare)</t>
  </si>
  <si>
    <t>(Busta 2 tavolette   per 1/2 alveare)</t>
  </si>
  <si>
    <t>(Busta 10 striscie    per    5 Alveari)</t>
  </si>
  <si>
    <t>(Busta 35 gr.          per  10 Alveari)</t>
  </si>
  <si>
    <t>(Busta 175 gr.        per  50 Alveari)</t>
  </si>
  <si>
    <t>(Busta 350 gr.        per 100 Alveari)</t>
  </si>
  <si>
    <t>(Flacone 500 ml      per   10 alveari)</t>
  </si>
  <si>
    <t>(Tanica lt 5            per 100 alveari)</t>
  </si>
  <si>
    <t>(Cofanetto 20 striscie per 10 Alv.ri)</t>
  </si>
  <si>
    <t xml:space="preserve">cognome </t>
  </si>
  <si>
    <t>nome</t>
  </si>
  <si>
    <t>cod. fisc.</t>
  </si>
  <si>
    <t>p. iva</t>
  </si>
  <si>
    <t>cod. SDI</t>
  </si>
  <si>
    <t>via/loc.</t>
  </si>
  <si>
    <t>n. tabella(anagrafe apistica)</t>
  </si>
  <si>
    <t>DATI ANAGRAFICI O RAGIONE SOCIALE</t>
  </si>
  <si>
    <t>(se non si ha P. IVA e/o COD. SDI inserire 00 nel rigo)</t>
  </si>
  <si>
    <t>Via Caserino 62 - Magione</t>
  </si>
  <si>
    <t>via delle industrie snc Foligno</t>
  </si>
  <si>
    <t>p. iva e c.f. 01478900549</t>
  </si>
  <si>
    <t>SEDI OPERATIVE</t>
  </si>
  <si>
    <t>Case sparse 112 loc. Soccorso - Magione</t>
  </si>
  <si>
    <t>telefono</t>
  </si>
  <si>
    <t>e mail</t>
  </si>
  <si>
    <t>A CURA DEL RICHIEDENTE</t>
  </si>
  <si>
    <t>Compilazione dati obbligatoria</t>
  </si>
  <si>
    <t>TRAMITE TELEFONO  O TRAMITE E MAIL</t>
  </si>
  <si>
    <t xml:space="preserve">ENTRO I 10 GIORNI SUCCESSIVI </t>
  </si>
  <si>
    <t>La compilazione dei dati è obbligatoria</t>
  </si>
  <si>
    <t xml:space="preserve">SCHEDA D'ORDINE </t>
  </si>
  <si>
    <t>PRESSO LE SEDI DI:</t>
  </si>
  <si>
    <t>SI RICHIEDE IL RITIRO</t>
  </si>
  <si>
    <t>O DURANTE GLI INCONTRI DI:</t>
  </si>
  <si>
    <t>(CANCELLARE LE SEDI CHE NON INTERESSANO)</t>
  </si>
  <si>
    <t xml:space="preserve">DEI PRODOTTI SARANNO  COMUNICATE  </t>
  </si>
  <si>
    <t>LE INFORMAZIONI SULLE MODALITA' DI  RITIRO</t>
  </si>
  <si>
    <t>Apibioxal Liquido ml 500</t>
  </si>
  <si>
    <t>Apibioxal Liquido lt 5</t>
  </si>
  <si>
    <t>CONFEZIONI MINIME (NON DIVISIBILI)</t>
  </si>
  <si>
    <t>ATTENZIONE</t>
  </si>
  <si>
    <t>IN ASSENZA DI QUESTE CONDIZIONI</t>
  </si>
  <si>
    <t>ragione sociale (solo per società)</t>
  </si>
  <si>
    <t>residenza comune e CAP (solo Umbria)</t>
  </si>
  <si>
    <t>Busta con 10 striscie per 5 alveari</t>
  </si>
  <si>
    <t>PER QUESTO PAGAMENTO SARA' EMESSA:</t>
  </si>
  <si>
    <t>1)     PREZZI  RISERVATI ESCLUSIVAMENTE A</t>
  </si>
  <si>
    <t xml:space="preserve">       APICOLTORI / AZ. APISTICHE RESIDENTI IN UMBRIA</t>
  </si>
  <si>
    <t>FATTURA  OPPURE</t>
  </si>
  <si>
    <t>SCONTRINO FISCALE</t>
  </si>
  <si>
    <t>2)      ALLEGARE  COPIA DELLA DENUNCIA ALVEARI 2020</t>
  </si>
  <si>
    <t>(Cofanetto 60 striscie per 30 Alv.ri)</t>
  </si>
  <si>
    <t>Apibioxal (Acido Ossalico gr. 35)</t>
  </si>
  <si>
    <t>Polyvar-Striscie PVC</t>
  </si>
  <si>
    <t>QUOTA SOCIALE 2021</t>
  </si>
  <si>
    <t xml:space="preserve">IMPORTO IN FUNZIONE DEGLI ALVEARI </t>
  </si>
  <si>
    <t>////////////</t>
  </si>
  <si>
    <t>TOTALE A PAGARE</t>
  </si>
  <si>
    <t xml:space="preserve">Via Luca Pacioli Città di Castello (Fraz. Trestina) </t>
  </si>
  <si>
    <t xml:space="preserve">TODI PER RITIRO PRODOTTI LOC. BODOGLIE SNC </t>
  </si>
  <si>
    <t>PRESSO LOCALI DELL'ISTITUTO CIUFFELLI</t>
  </si>
  <si>
    <t>PARRANO PER RITIRO PRODOTTI VIA ALBORATELLO 6</t>
  </si>
  <si>
    <t>PRESSO APICOLTURA DI PAOLO FERRALDESCHI</t>
  </si>
  <si>
    <t>LOA PRENOTAZIONE DECADE IL 25 LUGLIO</t>
  </si>
  <si>
    <t>DOPO TALE DATA I PRESIDI PRENOTATI</t>
  </si>
  <si>
    <t>VERRANNO RIMESSI IN VENDITA NELLE SEDI</t>
  </si>
  <si>
    <t>LA PRENOTAZIONE DEVE RITENERSI INSUFFICIENTE</t>
  </si>
  <si>
    <t xml:space="preserve">CAMPAGNA ANTIVARROA 2021 </t>
  </si>
  <si>
    <t>FOLIGNO</t>
  </si>
  <si>
    <t>MAGIONE</t>
  </si>
  <si>
    <t>09 LUGLIO 2021 H 16:00</t>
  </si>
  <si>
    <t xml:space="preserve">TODI </t>
  </si>
  <si>
    <t>10 LUGLIO 2021 H 09:30</t>
  </si>
  <si>
    <t>PARRANO</t>
  </si>
  <si>
    <t>16 LUGLIO 2021 H 16:00</t>
  </si>
  <si>
    <t>C. DI CASTELLO</t>
  </si>
  <si>
    <t>Inviare in email a: presidi@apau.it</t>
  </si>
  <si>
    <t>AL RICEVIMENTO DELL'ORDINE</t>
  </si>
  <si>
    <t>A SINISTRA DEL PRESENTE MODULO</t>
  </si>
  <si>
    <t>SARANNO SVOLTI NELLE LOCALITA' INDICATE</t>
  </si>
  <si>
    <t xml:space="preserve">GLI INCONTRI DI TODI  PARRANO E C. DI CASTELLO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</si>
</sst>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\€* #,##0.00_);_(\€* \(#,##0.00\);_(\€* \-??_);_(@_)"/>
    <numFmt numFmtId="165" formatCode="_-* #,##0.00_-;\-* #,##0.00_-;_-* \-??_-;_-@_-"/>
    <numFmt numFmtId="166" formatCode="#,##0.000\ &quot;€&quot;"/>
  </numFmts>
  <fonts count="18" x14ac:knownFonts="1">
    <font>
      <sz val="10"/>
      <name val="Arial"/>
      <family val="2"/>
    </font>
    <font>
      <sz val="10"/>
      <name val="Trebuchet MS"/>
      <family val="2"/>
    </font>
    <font>
      <b/>
      <sz val="10"/>
      <color indexed="58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color indexed="8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b/>
      <i/>
      <u/>
      <sz val="8"/>
      <name val="Trebuchet MS"/>
      <family val="2"/>
    </font>
    <font>
      <i/>
      <sz val="9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b/>
      <sz val="9"/>
      <color rgb="FFFFFF00"/>
      <name val="Arial"/>
      <family val="2"/>
    </font>
    <font>
      <b/>
      <sz val="9.5"/>
      <name val="Trebuchet MS"/>
      <family val="2"/>
    </font>
    <font>
      <b/>
      <sz val="11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Protection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/>
    <xf numFmtId="0" fontId="8" fillId="2" borderId="1" xfId="0" applyFont="1" applyFill="1" applyBorder="1"/>
    <xf numFmtId="0" fontId="7" fillId="0" borderId="0" xfId="0" applyFont="1" applyFill="1"/>
    <xf numFmtId="0" fontId="9" fillId="0" borderId="0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7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/>
    <xf numFmtId="0" fontId="4" fillId="3" borderId="0" xfId="0" applyFont="1" applyFill="1" applyProtection="1">
      <protection locked="0"/>
    </xf>
    <xf numFmtId="0" fontId="4" fillId="3" borderId="0" xfId="0" applyFont="1" applyFill="1"/>
    <xf numFmtId="0" fontId="4" fillId="0" borderId="0" xfId="0" applyFont="1" applyFill="1"/>
    <xf numFmtId="0" fontId="4" fillId="3" borderId="2" xfId="0" applyFont="1" applyFill="1" applyBorder="1"/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3" fillId="3" borderId="0" xfId="0" applyFont="1" applyFill="1" applyBorder="1"/>
    <xf numFmtId="0" fontId="4" fillId="3" borderId="0" xfId="0" applyFont="1" applyFill="1" applyBorder="1"/>
    <xf numFmtId="0" fontId="3" fillId="4" borderId="5" xfId="0" applyFont="1" applyFill="1" applyBorder="1"/>
    <xf numFmtId="0" fontId="4" fillId="3" borderId="0" xfId="0" applyFont="1" applyFill="1" applyBorder="1" applyAlignment="1">
      <alignment horizontal="left"/>
    </xf>
    <xf numFmtId="0" fontId="3" fillId="5" borderId="0" xfId="0" applyFont="1" applyFill="1" applyBorder="1" applyAlignment="1" applyProtection="1"/>
    <xf numFmtId="0" fontId="12" fillId="5" borderId="0" xfId="0" applyFont="1" applyFill="1" applyProtection="1"/>
    <xf numFmtId="0" fontId="3" fillId="5" borderId="0" xfId="0" applyFont="1" applyFill="1" applyProtection="1"/>
    <xf numFmtId="0" fontId="13" fillId="0" borderId="0" xfId="0" applyFont="1"/>
    <xf numFmtId="0" fontId="4" fillId="6" borderId="7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14" fillId="0" borderId="0" xfId="0" applyFont="1"/>
    <xf numFmtId="0" fontId="8" fillId="4" borderId="9" xfId="0" applyFont="1" applyFill="1" applyBorder="1" applyAlignment="1" applyProtection="1">
      <alignment vertical="top" wrapText="1"/>
      <protection locked="0"/>
    </xf>
    <xf numFmtId="164" fontId="14" fillId="0" borderId="10" xfId="0" applyNumberFormat="1" applyFont="1" applyBorder="1" applyProtection="1"/>
    <xf numFmtId="0" fontId="15" fillId="10" borderId="0" xfId="0" applyFont="1" applyFill="1" applyProtection="1"/>
    <xf numFmtId="0" fontId="15" fillId="10" borderId="0" xfId="0" applyFont="1" applyFill="1" applyAlignment="1" applyProtection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3" fillId="3" borderId="0" xfId="0" applyFont="1" applyFill="1" applyBorder="1" applyAlignment="1">
      <alignment horizontal="left"/>
    </xf>
    <xf numFmtId="0" fontId="1" fillId="8" borderId="12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166" fontId="1" fillId="8" borderId="2" xfId="0" applyNumberFormat="1" applyFont="1" applyFill="1" applyBorder="1" applyAlignment="1">
      <alignment horizontal="center" vertical="center"/>
    </xf>
    <xf numFmtId="3" fontId="1" fillId="8" borderId="2" xfId="0" applyNumberFormat="1" applyFont="1" applyFill="1" applyBorder="1" applyAlignment="1" applyProtection="1">
      <alignment horizontal="center" vertical="center"/>
      <protection locked="0"/>
    </xf>
    <xf numFmtId="3" fontId="1" fillId="8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/>
    </xf>
    <xf numFmtId="0" fontId="1" fillId="8" borderId="2" xfId="0" applyFont="1" applyFill="1" applyBorder="1" applyAlignment="1">
      <alignment horizontal="left"/>
    </xf>
    <xf numFmtId="165" fontId="1" fillId="0" borderId="0" xfId="0" applyNumberFormat="1" applyFont="1"/>
    <xf numFmtId="3" fontId="1" fillId="8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8" borderId="0" xfId="0" applyFont="1" applyFill="1" applyBorder="1" applyAlignment="1">
      <alignment horizontal="left"/>
    </xf>
    <xf numFmtId="0" fontId="14" fillId="0" borderId="0" xfId="0" applyFont="1" applyFill="1" applyProtection="1"/>
    <xf numFmtId="0" fontId="1" fillId="0" borderId="0" xfId="0" applyFont="1" applyFill="1" applyBorder="1" applyProtection="1"/>
    <xf numFmtId="0" fontId="14" fillId="11" borderId="0" xfId="0" applyFont="1" applyFill="1" applyBorder="1" applyProtection="1"/>
    <xf numFmtId="0" fontId="14" fillId="11" borderId="0" xfId="0" applyFont="1" applyFill="1" applyProtection="1"/>
    <xf numFmtId="0" fontId="14" fillId="11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/>
    <xf numFmtId="0" fontId="4" fillId="12" borderId="4" xfId="0" applyFont="1" applyFill="1" applyBorder="1"/>
    <xf numFmtId="0" fontId="4" fillId="3" borderId="3" xfId="0" applyFont="1" applyFill="1" applyBorder="1" applyAlignment="1" applyProtection="1">
      <alignment horizontal="left"/>
      <protection locked="0"/>
    </xf>
    <xf numFmtId="0" fontId="4" fillId="12" borderId="0" xfId="0" applyFont="1" applyFill="1" applyBorder="1"/>
    <xf numFmtId="0" fontId="4" fillId="12" borderId="0" xfId="0" applyFont="1" applyFill="1" applyBorder="1" applyProtection="1">
      <protection locked="0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 applyProtection="1">
      <alignment horizontal="center"/>
    </xf>
    <xf numFmtId="0" fontId="8" fillId="9" borderId="0" xfId="0" applyFont="1" applyFill="1" applyAlignment="1">
      <alignment horizontal="center"/>
    </xf>
    <xf numFmtId="0" fontId="4" fillId="12" borderId="4" xfId="0" applyFont="1" applyFill="1" applyBorder="1" applyAlignment="1" applyProtection="1">
      <alignment horizontal="left"/>
      <protection locked="0"/>
    </xf>
    <xf numFmtId="0" fontId="4" fillId="9" borderId="0" xfId="0" applyFont="1" applyFill="1" applyAlignment="1">
      <alignment horizontal="center"/>
    </xf>
    <xf numFmtId="0" fontId="17" fillId="0" borderId="0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49408"/>
      <rgbColor rgb="00800080"/>
      <rgbColor rgb="00008080"/>
      <rgbColor rgb="00C0C0C0"/>
      <rgbColor rgb="00808080"/>
      <rgbColor rgb="009999FF"/>
      <rgbColor rgb="00993366"/>
      <rgbColor rgb="00E3E7C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B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5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390525</xdr:colOff>
      <xdr:row>6</xdr:row>
      <xdr:rowOff>57150</xdr:rowOff>
    </xdr:to>
    <xdr:pic>
      <xdr:nvPicPr>
        <xdr:cNvPr id="4000" name="Immagine 5" descr="http://www.apiregine.com/immagini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390525</xdr:colOff>
      <xdr:row>6</xdr:row>
      <xdr:rowOff>57150</xdr:rowOff>
    </xdr:to>
    <xdr:pic>
      <xdr:nvPicPr>
        <xdr:cNvPr id="4001" name="Immagine 5" descr="http://www.apiregine.com/immagini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15</xdr:col>
      <xdr:colOff>390525</xdr:colOff>
      <xdr:row>10</xdr:row>
      <xdr:rowOff>36740</xdr:rowOff>
    </xdr:to>
    <xdr:pic>
      <xdr:nvPicPr>
        <xdr:cNvPr id="4002" name="Immagine 5" descr="http://www.apiregine.com/immagini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91440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5</xdr:col>
      <xdr:colOff>0</xdr:colOff>
      <xdr:row>14</xdr:row>
      <xdr:rowOff>0</xdr:rowOff>
    </xdr:to>
    <xdr:grpSp>
      <xdr:nvGrpSpPr>
        <xdr:cNvPr id="4003" name="Group 7"/>
        <xdr:cNvGrpSpPr>
          <a:grpSpLocks/>
        </xdr:cNvGrpSpPr>
      </xdr:nvGrpSpPr>
      <xdr:grpSpPr bwMode="auto">
        <a:xfrm>
          <a:off x="6025444" y="1919111"/>
          <a:ext cx="2723445" cy="783167"/>
          <a:chOff x="365" y="3492"/>
          <a:chExt cx="6278" cy="986"/>
        </a:xfrm>
      </xdr:grpSpPr>
      <xdr:sp macro="" textlink="">
        <xdr:nvSpPr>
          <xdr:cNvPr id="4008" name="AutoShape 8"/>
          <xdr:cNvSpPr>
            <a:spLocks noChangeArrowheads="1"/>
          </xdr:cNvSpPr>
        </xdr:nvSpPr>
        <xdr:spPr bwMode="auto">
          <a:xfrm>
            <a:off x="365" y="3492"/>
            <a:ext cx="6278" cy="971"/>
          </a:xfrm>
          <a:prstGeom prst="roundRect">
            <a:avLst>
              <a:gd name="adj" fmla="val 16667"/>
            </a:avLst>
          </a:prstGeom>
          <a:noFill/>
          <a:ln w="9360">
            <a:solidFill>
              <a:srgbClr val="849408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8" name="Line 9"/>
          <xdr:cNvSpPr>
            <a:spLocks noChangeShapeType="1"/>
          </xdr:cNvSpPr>
        </xdr:nvSpPr>
        <xdr:spPr bwMode="auto">
          <a:xfrm>
            <a:off x="585" y="4478"/>
            <a:ext cx="5814" cy="0"/>
          </a:xfrm>
          <a:prstGeom prst="roundRect">
            <a:avLst/>
          </a:prstGeom>
          <a:grpFill/>
          <a:ln w="9360">
            <a:solidFill>
              <a:srgbClr val="849408"/>
            </a:solidFill>
            <a:miter lim="800000"/>
            <a:headEnd/>
            <a:tailEnd/>
          </a:ln>
        </xdr:spPr>
        <xdr:txBody>
          <a:bodyPr/>
          <a:lstStyle/>
          <a:p>
            <a:endParaRPr lang="it-IT"/>
          </a:p>
        </xdr:txBody>
      </xdr:sp>
      <xdr:sp macro="" textlink="">
        <xdr:nvSpPr>
          <xdr:cNvPr id="4010" name="Line 10"/>
          <xdr:cNvSpPr>
            <a:spLocks noChangeShapeType="1"/>
          </xdr:cNvSpPr>
        </xdr:nvSpPr>
        <xdr:spPr bwMode="auto">
          <a:xfrm>
            <a:off x="578" y="3492"/>
            <a:ext cx="5864" cy="0"/>
          </a:xfrm>
          <a:prstGeom prst="roundRect">
            <a:avLst>
              <a:gd name="adj" fmla="val 16667"/>
            </a:avLst>
          </a:prstGeom>
          <a:noFill/>
          <a:ln w="12600">
            <a:solidFill>
              <a:srgbClr val="849408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10</xdr:row>
      <xdr:rowOff>0</xdr:rowOff>
    </xdr:from>
    <xdr:to>
      <xdr:col>5</xdr:col>
      <xdr:colOff>0</xdr:colOff>
      <xdr:row>14</xdr:row>
      <xdr:rowOff>0</xdr:rowOff>
    </xdr:to>
    <xdr:grpSp>
      <xdr:nvGrpSpPr>
        <xdr:cNvPr id="4004" name="Group 7"/>
        <xdr:cNvGrpSpPr>
          <a:grpSpLocks/>
        </xdr:cNvGrpSpPr>
      </xdr:nvGrpSpPr>
      <xdr:grpSpPr bwMode="auto">
        <a:xfrm>
          <a:off x="6025444" y="1919111"/>
          <a:ext cx="2723445" cy="783167"/>
          <a:chOff x="365" y="3492"/>
          <a:chExt cx="6278" cy="986"/>
        </a:xfrm>
      </xdr:grpSpPr>
      <xdr:sp macro="" textlink="">
        <xdr:nvSpPr>
          <xdr:cNvPr id="4005" name="AutoShape 8"/>
          <xdr:cNvSpPr>
            <a:spLocks noChangeArrowheads="1"/>
          </xdr:cNvSpPr>
        </xdr:nvSpPr>
        <xdr:spPr bwMode="auto">
          <a:xfrm>
            <a:off x="365" y="3492"/>
            <a:ext cx="6278" cy="971"/>
          </a:xfrm>
          <a:prstGeom prst="roundRect">
            <a:avLst>
              <a:gd name="adj" fmla="val 16667"/>
            </a:avLst>
          </a:prstGeom>
          <a:noFill/>
          <a:ln w="9360">
            <a:solidFill>
              <a:srgbClr val="849408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2" name="Line 9"/>
          <xdr:cNvSpPr>
            <a:spLocks noChangeShapeType="1"/>
          </xdr:cNvSpPr>
        </xdr:nvSpPr>
        <xdr:spPr bwMode="auto">
          <a:xfrm>
            <a:off x="585" y="4478"/>
            <a:ext cx="5814" cy="0"/>
          </a:xfrm>
          <a:prstGeom prst="roundRect">
            <a:avLst/>
          </a:prstGeom>
          <a:grpFill/>
          <a:ln w="9360">
            <a:solidFill>
              <a:srgbClr val="849408"/>
            </a:solidFill>
            <a:miter lim="800000"/>
            <a:headEnd/>
            <a:tailEnd/>
          </a:ln>
        </xdr:spPr>
        <xdr:txBody>
          <a:bodyPr/>
          <a:lstStyle/>
          <a:p>
            <a:endParaRPr lang="it-IT"/>
          </a:p>
        </xdr:txBody>
      </xdr:sp>
      <xdr:sp macro="" textlink="">
        <xdr:nvSpPr>
          <xdr:cNvPr id="4007" name="Line 10"/>
          <xdr:cNvSpPr>
            <a:spLocks noChangeShapeType="1"/>
          </xdr:cNvSpPr>
        </xdr:nvSpPr>
        <xdr:spPr bwMode="auto">
          <a:xfrm>
            <a:off x="578" y="3492"/>
            <a:ext cx="5864" cy="0"/>
          </a:xfrm>
          <a:prstGeom prst="roundRect">
            <a:avLst>
              <a:gd name="adj" fmla="val 16667"/>
            </a:avLst>
          </a:prstGeom>
          <a:noFill/>
          <a:ln w="12600">
            <a:solidFill>
              <a:srgbClr val="849408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38"/>
  <sheetViews>
    <sheetView showGridLines="0" tabSelected="1" zoomScale="90" zoomScaleNormal="90" workbookViewId="0">
      <selection activeCell="E29" sqref="E29"/>
    </sheetView>
  </sheetViews>
  <sheetFormatPr defaultColWidth="9.1796875" defaultRowHeight="13.5" x14ac:dyDescent="0.35"/>
  <cols>
    <col min="1" max="1" width="2.7265625" style="1" customWidth="1"/>
    <col min="2" max="2" width="49.453125" style="1" customWidth="1"/>
    <col min="3" max="3" width="34" style="1" customWidth="1"/>
    <col min="4" max="4" width="21.7265625" style="1" customWidth="1"/>
    <col min="5" max="5" width="17.26953125" style="1" customWidth="1"/>
    <col min="6" max="6" width="0.81640625" style="1" customWidth="1"/>
    <col min="7" max="8" width="26.1796875" style="1" customWidth="1"/>
    <col min="9" max="16384" width="9.1796875" style="1"/>
  </cols>
  <sheetData>
    <row r="1" spans="1:8" s="13" customFormat="1" ht="15.75" customHeight="1" x14ac:dyDescent="0.35">
      <c r="A1" s="1"/>
      <c r="B1" s="60" t="s">
        <v>82</v>
      </c>
      <c r="C1" s="12" t="s">
        <v>45</v>
      </c>
      <c r="D1" s="66" t="s">
        <v>40</v>
      </c>
      <c r="E1" s="66"/>
      <c r="F1" s="14"/>
      <c r="G1" s="67" t="s">
        <v>40</v>
      </c>
      <c r="H1" s="67"/>
    </row>
    <row r="2" spans="1:8" s="11" customFormat="1" ht="15" customHeight="1" x14ac:dyDescent="0.35">
      <c r="A2" s="1"/>
      <c r="B2" s="60" t="s">
        <v>2</v>
      </c>
      <c r="C2" s="84" t="s">
        <v>91</v>
      </c>
      <c r="D2" s="66" t="s">
        <v>44</v>
      </c>
      <c r="E2" s="66"/>
      <c r="F2" s="15"/>
      <c r="G2" s="66" t="s">
        <v>41</v>
      </c>
      <c r="H2" s="66"/>
    </row>
    <row r="3" spans="1:8" s="11" customFormat="1" ht="14.25" customHeight="1" x14ac:dyDescent="0.35">
      <c r="A3" s="1"/>
      <c r="B3" s="60" t="s">
        <v>3</v>
      </c>
      <c r="C3" s="4"/>
      <c r="D3" s="68" t="s">
        <v>47</v>
      </c>
      <c r="E3" s="68"/>
      <c r="F3" s="3"/>
      <c r="G3" s="69" t="s">
        <v>31</v>
      </c>
      <c r="H3" s="69"/>
    </row>
    <row r="4" spans="1:8" s="11" customFormat="1" ht="15" customHeight="1" x14ac:dyDescent="0.35">
      <c r="A4" s="1"/>
      <c r="B4" s="60" t="s">
        <v>37</v>
      </c>
      <c r="C4" s="4"/>
      <c r="D4" s="18" t="s">
        <v>46</v>
      </c>
      <c r="E4" s="19" t="s">
        <v>83</v>
      </c>
      <c r="F4" s="3"/>
      <c r="G4" s="72" t="s">
        <v>32</v>
      </c>
      <c r="H4" s="72"/>
    </row>
    <row r="5" spans="1:8" s="11" customFormat="1" ht="15" customHeight="1" x14ac:dyDescent="0.35">
      <c r="A5" s="1"/>
      <c r="B5" s="60" t="s">
        <v>35</v>
      </c>
      <c r="C5" s="46" t="s">
        <v>55</v>
      </c>
      <c r="D5" s="20"/>
      <c r="E5" s="21" t="s">
        <v>84</v>
      </c>
      <c r="F5" s="3"/>
      <c r="G5" s="22"/>
      <c r="H5" s="22"/>
    </row>
    <row r="6" spans="1:8" s="11" customFormat="1" ht="15.75" customHeight="1" x14ac:dyDescent="0.35">
      <c r="A6" s="1"/>
      <c r="B6" s="61" t="s">
        <v>36</v>
      </c>
      <c r="C6" s="47" t="s">
        <v>78</v>
      </c>
      <c r="D6" s="18" t="s">
        <v>48</v>
      </c>
      <c r="E6" s="19"/>
      <c r="F6" s="23"/>
      <c r="G6" s="24" t="s">
        <v>24</v>
      </c>
      <c r="H6" s="25"/>
    </row>
    <row r="7" spans="1:8" s="11" customFormat="1" ht="12" customHeight="1" x14ac:dyDescent="0.35">
      <c r="A7" s="1"/>
      <c r="B7" s="62" t="s">
        <v>33</v>
      </c>
      <c r="C7" s="47" t="s">
        <v>79</v>
      </c>
      <c r="D7" s="20" t="s">
        <v>85</v>
      </c>
      <c r="E7" s="26" t="s">
        <v>86</v>
      </c>
      <c r="F7" s="23"/>
      <c r="G7" s="24" t="s">
        <v>25</v>
      </c>
      <c r="H7" s="25"/>
    </row>
    <row r="8" spans="1:8" s="11" customFormat="1" ht="15.75" customHeight="1" x14ac:dyDescent="0.35">
      <c r="A8" s="1"/>
      <c r="B8" s="62" t="s">
        <v>73</v>
      </c>
      <c r="C8" s="47" t="s">
        <v>80</v>
      </c>
      <c r="D8" s="20" t="s">
        <v>87</v>
      </c>
      <c r="E8" s="26" t="s">
        <v>88</v>
      </c>
      <c r="F8" s="23"/>
      <c r="G8" s="17" t="s">
        <v>57</v>
      </c>
      <c r="H8" s="25"/>
    </row>
    <row r="9" spans="1:8" s="11" customFormat="1" ht="15.75" customHeight="1" x14ac:dyDescent="0.35">
      <c r="A9" s="1"/>
      <c r="B9" s="62"/>
      <c r="C9" s="47"/>
      <c r="D9" s="29" t="s">
        <v>89</v>
      </c>
      <c r="E9" s="26" t="s">
        <v>90</v>
      </c>
      <c r="F9" s="23"/>
      <c r="G9" s="17" t="s">
        <v>58</v>
      </c>
      <c r="H9" s="25"/>
    </row>
    <row r="10" spans="1:8" s="11" customFormat="1" ht="18" customHeight="1" x14ac:dyDescent="0.35">
      <c r="A10" s="1"/>
      <c r="B10" s="62" t="s">
        <v>34</v>
      </c>
      <c r="C10" s="2"/>
      <c r="D10" s="73" t="s">
        <v>49</v>
      </c>
      <c r="E10" s="73"/>
      <c r="F10" s="23"/>
      <c r="G10" s="24" t="s">
        <v>29</v>
      </c>
      <c r="H10" s="27"/>
    </row>
    <row r="11" spans="1:8" s="11" customFormat="1" ht="18" customHeight="1" x14ac:dyDescent="0.35">
      <c r="A11" s="1"/>
      <c r="B11" s="63" t="s">
        <v>74</v>
      </c>
      <c r="C11" s="2"/>
      <c r="D11" s="28" t="s">
        <v>60</v>
      </c>
      <c r="E11" s="29"/>
      <c r="F11" s="3"/>
      <c r="G11" s="24" t="s">
        <v>38</v>
      </c>
      <c r="H11" s="27"/>
    </row>
    <row r="12" spans="1:8" s="11" customFormat="1" ht="15" customHeight="1" x14ac:dyDescent="0.35">
      <c r="A12" s="1"/>
      <c r="B12" s="64" t="s">
        <v>75</v>
      </c>
      <c r="C12" s="4"/>
      <c r="D12" s="30" t="s">
        <v>63</v>
      </c>
      <c r="E12" s="42"/>
      <c r="F12" s="3"/>
      <c r="G12" s="24" t="s">
        <v>39</v>
      </c>
      <c r="H12" s="27"/>
    </row>
    <row r="13" spans="1:8" s="11" customFormat="1" ht="13.5" customHeight="1" x14ac:dyDescent="0.35">
      <c r="A13" s="2"/>
      <c r="B13" s="63" t="s">
        <v>76</v>
      </c>
      <c r="C13" s="5"/>
      <c r="D13" s="48" t="s">
        <v>64</v>
      </c>
      <c r="E13" s="26"/>
      <c r="F13" s="6"/>
      <c r="G13" s="24" t="s">
        <v>26</v>
      </c>
      <c r="H13" s="27"/>
    </row>
    <row r="14" spans="1:8" s="11" customFormat="1" ht="15.75" customHeight="1" x14ac:dyDescent="0.35">
      <c r="A14" s="2"/>
      <c r="B14" s="65" t="s">
        <v>77</v>
      </c>
      <c r="C14" s="5"/>
      <c r="D14" s="31"/>
      <c r="E14" s="29"/>
      <c r="F14" s="7"/>
      <c r="G14" s="24" t="s">
        <v>27</v>
      </c>
      <c r="H14" s="25"/>
    </row>
    <row r="15" spans="1:8" s="11" customFormat="1" ht="13.5" customHeight="1" x14ac:dyDescent="0.35">
      <c r="B15" s="8"/>
      <c r="C15" s="5"/>
      <c r="D15" s="83" t="s">
        <v>95</v>
      </c>
      <c r="E15" s="83"/>
      <c r="F15" s="9"/>
      <c r="G15" s="24" t="s">
        <v>28</v>
      </c>
      <c r="H15" s="25"/>
    </row>
    <row r="16" spans="1:8" s="11" customFormat="1" ht="13.5" customHeight="1" x14ac:dyDescent="0.35">
      <c r="B16" s="8"/>
      <c r="C16" s="5"/>
      <c r="D16" s="83" t="s">
        <v>94</v>
      </c>
      <c r="E16" s="83"/>
      <c r="F16" s="9"/>
      <c r="G16" s="74" t="s">
        <v>30</v>
      </c>
      <c r="H16" s="76"/>
    </row>
    <row r="17" spans="1:9" s="11" customFormat="1" ht="14" customHeight="1" x14ac:dyDescent="0.35">
      <c r="B17" s="32" t="s">
        <v>55</v>
      </c>
      <c r="C17" s="2"/>
      <c r="D17" s="83" t="s">
        <v>93</v>
      </c>
      <c r="E17" s="83"/>
      <c r="F17" s="10"/>
      <c r="G17" s="75"/>
      <c r="H17" s="82"/>
    </row>
    <row r="18" spans="1:9" s="11" customFormat="1" ht="15" customHeight="1" x14ac:dyDescent="0.35">
      <c r="B18" s="33" t="s">
        <v>61</v>
      </c>
      <c r="C18" s="2"/>
      <c r="D18" s="79" t="s">
        <v>51</v>
      </c>
      <c r="E18" s="79"/>
      <c r="F18" s="10"/>
      <c r="G18" s="77"/>
      <c r="H18" s="78"/>
    </row>
    <row r="19" spans="1:9" s="11" customFormat="1" ht="15.75" customHeight="1" x14ac:dyDescent="0.35">
      <c r="B19" s="34" t="s">
        <v>62</v>
      </c>
      <c r="C19" s="2"/>
      <c r="D19" s="80" t="s">
        <v>50</v>
      </c>
      <c r="E19" s="80"/>
      <c r="F19" s="8"/>
      <c r="G19" s="35"/>
      <c r="H19" s="35"/>
    </row>
    <row r="20" spans="1:9" s="11" customFormat="1" ht="15.75" customHeight="1" x14ac:dyDescent="0.35">
      <c r="B20" s="33" t="s">
        <v>65</v>
      </c>
      <c r="C20" s="2"/>
      <c r="D20" s="81" t="s">
        <v>42</v>
      </c>
      <c r="E20" s="81"/>
      <c r="F20" s="8"/>
      <c r="G20" s="4"/>
      <c r="H20" s="4"/>
    </row>
    <row r="21" spans="1:9" s="11" customFormat="1" ht="18" customHeight="1" x14ac:dyDescent="0.35">
      <c r="B21" s="44" t="s">
        <v>56</v>
      </c>
      <c r="C21" s="2"/>
      <c r="D21" s="80" t="s">
        <v>43</v>
      </c>
      <c r="E21" s="80"/>
      <c r="F21" s="8"/>
      <c r="G21" s="4"/>
      <c r="H21" s="4"/>
    </row>
    <row r="22" spans="1:9" s="11" customFormat="1" ht="15.75" customHeight="1" x14ac:dyDescent="0.35">
      <c r="B22" s="45" t="s">
        <v>81</v>
      </c>
      <c r="C22" s="2"/>
      <c r="D22" s="80" t="s">
        <v>92</v>
      </c>
      <c r="E22" s="80"/>
      <c r="F22" s="4"/>
      <c r="G22" s="4"/>
      <c r="H22" s="4"/>
    </row>
    <row r="23" spans="1:9" s="11" customFormat="1" ht="41.25" customHeight="1" x14ac:dyDescent="0.35">
      <c r="A23" s="16"/>
      <c r="B23" s="36" t="s">
        <v>10</v>
      </c>
      <c r="C23" s="37" t="s">
        <v>54</v>
      </c>
      <c r="D23" s="37" t="s">
        <v>13</v>
      </c>
      <c r="E23" s="38" t="s">
        <v>12</v>
      </c>
      <c r="F23" s="39"/>
      <c r="G23" s="39" t="s">
        <v>14</v>
      </c>
      <c r="H23" s="40" t="s">
        <v>0</v>
      </c>
    </row>
    <row r="24" spans="1:9" s="11" customFormat="1" x14ac:dyDescent="0.35">
      <c r="B24" s="49" t="s">
        <v>4</v>
      </c>
      <c r="C24" s="50" t="s">
        <v>17</v>
      </c>
      <c r="D24" s="51">
        <f>19.36*110%</f>
        <v>21.295999999999999</v>
      </c>
      <c r="E24" s="52"/>
      <c r="F24" s="53"/>
      <c r="G24" s="54">
        <f>E24*5</f>
        <v>0</v>
      </c>
      <c r="H24" s="55">
        <f t="shared" ref="H24:H35" si="0">E24*D24</f>
        <v>0</v>
      </c>
    </row>
    <row r="25" spans="1:9" ht="16" customHeight="1" x14ac:dyDescent="0.35">
      <c r="B25" s="56" t="s">
        <v>5</v>
      </c>
      <c r="C25" s="50" t="s">
        <v>17</v>
      </c>
      <c r="D25" s="51">
        <f>17.765*110%</f>
        <v>19.541500000000003</v>
      </c>
      <c r="E25" s="52"/>
      <c r="F25" s="53"/>
      <c r="G25" s="54">
        <f>E25*5</f>
        <v>0</v>
      </c>
      <c r="H25" s="55">
        <f t="shared" si="0"/>
        <v>0</v>
      </c>
      <c r="I25" s="57"/>
    </row>
    <row r="26" spans="1:9" ht="16" customHeight="1" x14ac:dyDescent="0.35">
      <c r="B26" s="56" t="s">
        <v>1</v>
      </c>
      <c r="C26" s="50" t="s">
        <v>17</v>
      </c>
      <c r="D26" s="51">
        <f>21.02*110%</f>
        <v>23.122</v>
      </c>
      <c r="E26" s="52"/>
      <c r="F26" s="53"/>
      <c r="G26" s="54">
        <f>E26*5</f>
        <v>0</v>
      </c>
      <c r="H26" s="55">
        <f t="shared" si="0"/>
        <v>0</v>
      </c>
    </row>
    <row r="27" spans="1:9" ht="16" customHeight="1" x14ac:dyDescent="0.35">
      <c r="B27" s="56" t="s">
        <v>6</v>
      </c>
      <c r="C27" s="50" t="s">
        <v>16</v>
      </c>
      <c r="D27" s="51">
        <f>1.518*110%</f>
        <v>1.6698000000000002</v>
      </c>
      <c r="E27" s="52"/>
      <c r="F27" s="53"/>
      <c r="G27" s="54">
        <f>E27*0.5</f>
        <v>0</v>
      </c>
      <c r="H27" s="55">
        <f t="shared" si="0"/>
        <v>0</v>
      </c>
    </row>
    <row r="28" spans="1:9" ht="16" customHeight="1" x14ac:dyDescent="0.35">
      <c r="B28" s="56" t="s">
        <v>11</v>
      </c>
      <c r="C28" s="50" t="s">
        <v>15</v>
      </c>
      <c r="D28" s="51">
        <f>1.633*110%</f>
        <v>1.7963000000000002</v>
      </c>
      <c r="E28" s="52"/>
      <c r="F28" s="53"/>
      <c r="G28" s="54">
        <f>E28*0.5</f>
        <v>0</v>
      </c>
      <c r="H28" s="55">
        <f t="shared" si="0"/>
        <v>0</v>
      </c>
    </row>
    <row r="29" spans="1:9" ht="16" customHeight="1" x14ac:dyDescent="0.35">
      <c r="B29" s="56" t="s">
        <v>7</v>
      </c>
      <c r="C29" s="50" t="s">
        <v>23</v>
      </c>
      <c r="D29" s="51">
        <f>38.5*110%</f>
        <v>42.35</v>
      </c>
      <c r="E29" s="52"/>
      <c r="F29" s="53"/>
      <c r="G29" s="54">
        <f>E29*10</f>
        <v>0</v>
      </c>
      <c r="H29" s="55">
        <f t="shared" si="0"/>
        <v>0</v>
      </c>
    </row>
    <row r="30" spans="1:9" ht="16" customHeight="1" x14ac:dyDescent="0.35">
      <c r="B30" s="56" t="s">
        <v>7</v>
      </c>
      <c r="C30" s="50" t="s">
        <v>66</v>
      </c>
      <c r="D30" s="51">
        <f>107.8*110%</f>
        <v>118.58000000000001</v>
      </c>
      <c r="E30" s="52"/>
      <c r="F30" s="53"/>
      <c r="G30" s="54">
        <f>E30*30</f>
        <v>0</v>
      </c>
      <c r="H30" s="55">
        <f>E30*D30</f>
        <v>0</v>
      </c>
    </row>
    <row r="31" spans="1:9" ht="16" customHeight="1" x14ac:dyDescent="0.35">
      <c r="B31" s="56" t="s">
        <v>67</v>
      </c>
      <c r="C31" s="50" t="s">
        <v>18</v>
      </c>
      <c r="D31" s="51">
        <f>7.7*110%</f>
        <v>8.4700000000000006</v>
      </c>
      <c r="E31" s="52"/>
      <c r="F31" s="53"/>
      <c r="G31" s="54">
        <f>E31*10</f>
        <v>0</v>
      </c>
      <c r="H31" s="55">
        <f t="shared" si="0"/>
        <v>0</v>
      </c>
    </row>
    <row r="32" spans="1:9" ht="16" customHeight="1" x14ac:dyDescent="0.35">
      <c r="B32" s="56" t="s">
        <v>8</v>
      </c>
      <c r="C32" s="50" t="s">
        <v>19</v>
      </c>
      <c r="D32" s="51">
        <f>32.78*110%</f>
        <v>36.058000000000007</v>
      </c>
      <c r="E32" s="52"/>
      <c r="F32" s="53"/>
      <c r="G32" s="54">
        <f>E32*50</f>
        <v>0</v>
      </c>
      <c r="H32" s="55">
        <f t="shared" si="0"/>
        <v>0</v>
      </c>
    </row>
    <row r="33" spans="2:8" ht="16" customHeight="1" x14ac:dyDescent="0.35">
      <c r="B33" s="56" t="s">
        <v>9</v>
      </c>
      <c r="C33" s="50" t="s">
        <v>20</v>
      </c>
      <c r="D33" s="51">
        <f>54.01*110%</f>
        <v>59.411000000000001</v>
      </c>
      <c r="E33" s="52"/>
      <c r="F33" s="53"/>
      <c r="G33" s="54">
        <f>E33*100</f>
        <v>0</v>
      </c>
      <c r="H33" s="55">
        <f t="shared" si="0"/>
        <v>0</v>
      </c>
    </row>
    <row r="34" spans="2:8" ht="16" customHeight="1" x14ac:dyDescent="0.35">
      <c r="B34" s="56" t="s">
        <v>52</v>
      </c>
      <c r="C34" s="50" t="s">
        <v>21</v>
      </c>
      <c r="D34" s="51">
        <f>13.2*110%</f>
        <v>14.52</v>
      </c>
      <c r="E34" s="52"/>
      <c r="F34" s="53"/>
      <c r="G34" s="54">
        <f>E34*10</f>
        <v>0</v>
      </c>
      <c r="H34" s="55">
        <f t="shared" si="0"/>
        <v>0</v>
      </c>
    </row>
    <row r="35" spans="2:8" ht="16" customHeight="1" x14ac:dyDescent="0.35">
      <c r="B35" s="56" t="s">
        <v>53</v>
      </c>
      <c r="C35" s="50" t="s">
        <v>22</v>
      </c>
      <c r="D35" s="51">
        <f>77*110%</f>
        <v>84.7</v>
      </c>
      <c r="E35" s="52"/>
      <c r="F35" s="53"/>
      <c r="G35" s="54">
        <f>E35*100</f>
        <v>0</v>
      </c>
      <c r="H35" s="55">
        <f t="shared" si="0"/>
        <v>0</v>
      </c>
    </row>
    <row r="36" spans="2:8" ht="16" customHeight="1" x14ac:dyDescent="0.35">
      <c r="B36" s="56" t="s">
        <v>68</v>
      </c>
      <c r="C36" s="50" t="s">
        <v>59</v>
      </c>
      <c r="D36" s="51">
        <f>22*110%</f>
        <v>24.200000000000003</v>
      </c>
      <c r="E36" s="52"/>
      <c r="F36" s="53">
        <v>1</v>
      </c>
      <c r="G36" s="54">
        <f>E36*5</f>
        <v>0</v>
      </c>
      <c r="H36" s="55">
        <f>E36*D36</f>
        <v>0</v>
      </c>
    </row>
    <row r="37" spans="2:8" ht="16" customHeight="1" thickBot="1" x14ac:dyDescent="0.4">
      <c r="B37" s="56" t="s">
        <v>69</v>
      </c>
      <c r="C37" s="70" t="s">
        <v>70</v>
      </c>
      <c r="D37" s="71"/>
      <c r="E37" s="52"/>
      <c r="F37" s="58"/>
      <c r="G37" s="59" t="s">
        <v>71</v>
      </c>
      <c r="H37" s="55">
        <f>(E37)</f>
        <v>0</v>
      </c>
    </row>
    <row r="38" spans="2:8" ht="14" thickBot="1" x14ac:dyDescent="0.4">
      <c r="G38" s="41" t="s">
        <v>72</v>
      </c>
      <c r="H38" s="43">
        <f>SUM(H24:H37)</f>
        <v>0</v>
      </c>
    </row>
  </sheetData>
  <sheetProtection password="EA99" sheet="1" objects="1" scenarios="1" selectLockedCells="1"/>
  <customSheetViews>
    <customSheetView guid="{AC89A9C5-8EF9-4EFE-BC9D-298932900FB1}" showGridLines="0">
      <selection activeCell="D11" sqref="D11"/>
      <pageMargins left="0.35433070866141736" right="0.35433070866141736" top="0.98425196850393704" bottom="0.98425196850393704" header="0.51181102362204722" footer="0.51181102362204722"/>
      <pageSetup paperSize="9" scale="80" firstPageNumber="0" fitToWidth="80" orientation="landscape" r:id="rId1"/>
      <headerFooter alignWithMargins="0"/>
    </customSheetView>
  </customSheetViews>
  <mergeCells count="17">
    <mergeCell ref="C37:D37"/>
    <mergeCell ref="D2:E2"/>
    <mergeCell ref="G2:H2"/>
    <mergeCell ref="G4:H4"/>
    <mergeCell ref="D10:E10"/>
    <mergeCell ref="D22:E22"/>
    <mergeCell ref="D16:E16"/>
    <mergeCell ref="D1:E1"/>
    <mergeCell ref="G1:H1"/>
    <mergeCell ref="D3:E3"/>
    <mergeCell ref="G3:H3"/>
    <mergeCell ref="D21:E21"/>
    <mergeCell ref="D15:E15"/>
    <mergeCell ref="D17:E17"/>
    <mergeCell ref="D18:E18"/>
    <mergeCell ref="D19:E19"/>
    <mergeCell ref="D20:E20"/>
  </mergeCells>
  <phoneticPr fontId="6" type="noConversion"/>
  <dataValidations count="2">
    <dataValidation type="whole" allowBlank="1" showInputMessage="1" showErrorMessage="1" sqref="E24:E36 JA24:JA36 SW24:SW36 ACS24:ACS36 AMO24:AMO36 AWK24:AWK36 BGG24:BGG36 BQC24:BQC36 BZY24:BZY36 CJU24:CJU36 CTQ24:CTQ36 DDM24:DDM36 DNI24:DNI36 DXE24:DXE36 EHA24:EHA36 EQW24:EQW36 FAS24:FAS36 FKO24:FKO36 FUK24:FUK36 GEG24:GEG36 GOC24:GOC36 GXY24:GXY36 HHU24:HHU36 HRQ24:HRQ36 IBM24:IBM36 ILI24:ILI36 IVE24:IVE36 JFA24:JFA36 JOW24:JOW36 JYS24:JYS36 KIO24:KIO36 KSK24:KSK36 LCG24:LCG36 LMC24:LMC36 LVY24:LVY36 MFU24:MFU36 MPQ24:MPQ36 MZM24:MZM36 NJI24:NJI36 NTE24:NTE36 ODA24:ODA36 OMW24:OMW36 OWS24:OWS36 PGO24:PGO36 PQK24:PQK36 QAG24:QAG36 QKC24:QKC36 QTY24:QTY36 RDU24:RDU36 RNQ24:RNQ36 RXM24:RXM36 SHI24:SHI36 SRE24:SRE36 TBA24:TBA36 TKW24:TKW36 TUS24:TUS36 UEO24:UEO36 UOK24:UOK36 UYG24:UYG36 VIC24:VIC36 VRY24:VRY36 WBU24:WBU36 WLQ24:WLQ36 WVM24:WVM36">
      <formula1>1</formula1>
      <formula2>1000000000</formula2>
    </dataValidation>
    <dataValidation type="list" allowBlank="1" showErrorMessage="1" sqref="WVJ24:WVJ37 WLN24:WLN37 WBR24:WBR37 VRV24:VRV37 VHZ24:VHZ37 UYD24:UYD37 UOH24:UOH37 UEL24:UEL37 TUP24:TUP37 TKT24:TKT37 TAX24:TAX37 SRB24:SRB37 SHF24:SHF37 RXJ24:RXJ37 RNN24:RNN37 RDR24:RDR37 QTV24:QTV37 QJZ24:QJZ37 QAD24:QAD37 PQH24:PQH37 PGL24:PGL37 OWP24:OWP37 OMT24:OMT37 OCX24:OCX37 NTB24:NTB37 NJF24:NJF37 MZJ24:MZJ37 MPN24:MPN37 MFR24:MFR37 LVV24:LVV37 LLZ24:LLZ37 LCD24:LCD37 KSH24:KSH37 KIL24:KIL37 JYP24:JYP37 JOT24:JOT37 JEX24:JEX37 IVB24:IVB37 ILF24:ILF37 IBJ24:IBJ37 HRN24:HRN37 HHR24:HHR37 GXV24:GXV37 GNZ24:GNZ37 GED24:GED37 FUH24:FUH37 FKL24:FKL37 FAP24:FAP37 EQT24:EQT37 EGX24:EGX37 DXB24:DXB37 DNF24:DNF37 DDJ24:DDJ37 CTN24:CTN37 CJR24:CJR37 BZV24:BZV37 BPZ24:BPZ37 BGD24:BGD37 AWH24:AWH37 AML24:AML37 ACP24:ACP37 ST24:ST37 IX24:IX37 B24:B37">
      <formula1>prodotti</formula1>
      <formula2>0</formula2>
    </dataValidation>
  </dataValidations>
  <pageMargins left="0.35433070866141736" right="0.35433070866141736" top="0.98425196850393704" bottom="0.98425196850393704" header="0.51181102362204722" footer="0.51181102362204722"/>
  <pageSetup paperSize="9" scale="80" firstPageNumber="0" fitToWidth="80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34530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vendita</vt:lpstr>
      <vt:lpstr>vendita!Area_stampa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Ciampelli Luca (App.)</dc:creator>
  <cp:lastModifiedBy>Giovanni</cp:lastModifiedBy>
  <cp:revision>18</cp:revision>
  <cp:lastPrinted>2020-05-27T15:37:03Z</cp:lastPrinted>
  <dcterms:created xsi:type="dcterms:W3CDTF">2005-11-21T09:05:45Z</dcterms:created>
  <dcterms:modified xsi:type="dcterms:W3CDTF">2021-06-18T04:43:04Z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TC100829081040</vt:lpwstr>
  </property>
</Properties>
</file>